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75" windowHeight="1272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4" i="1" l="1"/>
  <c r="E20" i="1"/>
  <c r="E26" i="1"/>
  <c r="E16" i="1"/>
  <c r="E17" i="1"/>
  <c r="E41" i="1" s="1"/>
  <c r="D20" i="1"/>
  <c r="D23" i="1" s="1"/>
  <c r="D39" i="1"/>
  <c r="D35" i="1"/>
  <c r="D13" i="1"/>
  <c r="E47" i="1"/>
  <c r="E46" i="1"/>
  <c r="D12" i="1" l="1"/>
  <c r="D11" i="1" s="1"/>
  <c r="E13" i="1"/>
  <c r="E23" i="1"/>
  <c r="E12" i="1" l="1"/>
  <c r="E11" i="1" l="1"/>
</calcChain>
</file>

<file path=xl/sharedStrings.xml><?xml version="1.0" encoding="utf-8"?>
<sst xmlns="http://schemas.openxmlformats.org/spreadsheetml/2006/main" count="193" uniqueCount="134">
  <si>
    <t>ИНН:</t>
  </si>
  <si>
    <t>КПП:</t>
  </si>
  <si>
    <t>№ п/п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</si>
  <si>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</si>
  <si>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</si>
  <si>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</si>
  <si>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</si>
  <si>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</si>
  <si>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</si>
  <si>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</si>
  <si>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</si>
  <si>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</si>
  <si>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</si>
  <si>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</si>
  <si>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</si>
  <si>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</si>
  <si>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</si>
  <si>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</si>
  <si>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</si>
  <si>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</si>
  <si>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</si>
  <si>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</si>
  <si>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</si>
  <si>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</si>
  <si>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</si>
  <si>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</si>
  <si>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</si>
  <si>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</si>
  <si>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</si>
  <si>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</si>
  <si>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</si>
  <si>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</si>
  <si>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</si>
  <si>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</si>
  <si>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</si>
  <si>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</si>
  <si>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</si>
  <si>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</si>
  <si>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</si>
  <si>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</si>
  <si>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</si>
  <si>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</si>
  <si>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</si>
  <si>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</si>
  <si>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</si>
  <si>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</si>
  <si>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</si>
  <si>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</si>
  <si>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</si>
  <si>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</si>
  <si>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</si>
  <si>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</si>
  <si>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</si>
  <si>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</si>
  <si>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</si>
  <si>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</si>
  <si>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</si>
  <si>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</si>
  <si>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</si>
  <si>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</si>
  <si>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</si>
  <si>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</si>
  <si>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</si>
  <si>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</si>
  <si>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</si>
  <si>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</si>
  <si>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</si>
  <si>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</si>
  <si>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</si>
  <si>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</si>
  <si>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</si>
  <si>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</si>
  <si>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</si>
  <si>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</si>
  <si>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</si>
  <si>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</si>
  <si>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</si>
  <si>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</si>
  <si>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</si>
  <si>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</si>
  <si>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</si>
  <si>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</si>
  <si>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</si>
  <si>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</si>
  <si>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</si>
  <si>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</si>
  <si>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</si>
  <si>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</si>
  <si>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</si>
  <si>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</si>
  <si>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</si>
  <si>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</si>
  <si>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</si>
  <si>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</si>
  <si>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</si>
  <si>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</si>
  <si>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</si>
  <si>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</si>
  <si>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</si>
  <si>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</si>
  <si>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</si>
  <si>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</si>
  <si>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в том числе трансофрматорная мощность подстанций на 220кВ уровне напряжения</t>
  </si>
  <si>
    <t>Мва</t>
  </si>
  <si>
    <t>в том числе трансофрматорная мощность подстанций на 110кВ уровне напряжения</t>
  </si>
  <si>
    <t>в том числе трансофрматорная мощность подстанций на 6кВ уровне напряжения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</si>
  <si>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</si>
  <si>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</si>
  <si>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</si>
  <si>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</si>
  <si>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</si>
  <si>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</si>
  <si>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</si>
  <si>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</si>
  <si>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</si>
  <si>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</si>
  <si>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</si>
  <si>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</si>
  <si>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</si>
  <si>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</si>
  <si>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</si>
  <si>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</si>
  <si>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</si>
  <si>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>оплата в соответствии с положением об оплате труда</t>
  </si>
  <si>
    <t>7302040242</t>
  </si>
  <si>
    <t>730350001</t>
  </si>
  <si>
    <t>Форма раскрытия информации</t>
  </si>
  <si>
    <t>Год 2015</t>
  </si>
  <si>
    <t>ремонт Т-1 ГПП-1</t>
  </si>
  <si>
    <t>Рост земельного налога в связи с значительным ростом кадастровой стоимости земельных участков</t>
  </si>
  <si>
    <t>За счёт привлечения кредитных средств из-за отсутствия поступления денежных средств от ОАО "Ульяновскэнерго"</t>
  </si>
  <si>
    <t>Наименование организации:  АО "ГНЦ НИИАР"</t>
  </si>
  <si>
    <t>Долгосрочный период регулирования: 2015-2019 г.г.</t>
  </si>
  <si>
    <t xml:space="preserve"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</si>
</sst>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justify" vertical="center" wrapText="1"/>
    </xf>
    <xf numFmtId="2" fontId="5" fillId="0" borderId="5" xfId="1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1" fillId="0" borderId="0" xfId="2"/>
    <xf numFmtId="0" fontId="7" fillId="0" borderId="2" xfId="0" applyFont="1" applyBorder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center"/>
    </xf>
    <xf numFmtId="2" fontId="0" fillId="0" borderId="0" xfId="0" applyNumberFormat="1"/>
    <xf numFmtId="2" fontId="5" fillId="2" borderId="5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9" fontId="4" fillId="0" borderId="4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p/Local%20Settings/Temporary%20Internet%20Files/Content.IE5/TSKK60WW/&#1092;&#1086;&#1088;&#1084;&#1072;%20&#1086;%20&#1089;&#1090;&#1088;&#1091;&#1082;&#1090;&#1091;&#1088;&#1077;%20&#1080;%20&#1086;&#1073;&#1098;&#1077;&#1084;&#1077;%20&#1079;&#1072;&#1090;&#1088;&#1072;&#1090;%20&#1084;&#1077;&#1090;&#1086;&#1076;&#1086;&#1084;%20&#1080;&#1085;&#1076;&#1077;&#1082;&#108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7">
          <cell r="F47">
            <v>127</v>
          </cell>
        </row>
        <row r="48">
          <cell r="F48">
            <v>379.02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J8" sqref="J8"/>
    </sheetView>
  </sheetViews>
  <sheetFormatPr defaultRowHeight="15" x14ac:dyDescent="0.25"/>
  <cols>
    <col min="2" max="2" width="55.5703125" customWidth="1"/>
    <col min="4" max="4" width="13.28515625" customWidth="1"/>
    <col min="5" max="5" width="13.7109375" customWidth="1"/>
    <col min="6" max="6" width="18.85546875" customWidth="1"/>
  </cols>
  <sheetData>
    <row r="1" spans="1:7" ht="15.75" x14ac:dyDescent="0.25">
      <c r="B1" s="11" t="s">
        <v>126</v>
      </c>
    </row>
    <row r="2" spans="1:7" ht="66.75" customHeight="1" x14ac:dyDescent="0.25">
      <c r="A2" s="30" t="s">
        <v>133</v>
      </c>
      <c r="B2" s="30"/>
      <c r="C2" s="30"/>
    </row>
    <row r="3" spans="1:7" x14ac:dyDescent="0.25">
      <c r="A3" s="4" t="s">
        <v>131</v>
      </c>
      <c r="B3" s="1"/>
      <c r="C3" s="22"/>
    </row>
    <row r="4" spans="1:7" x14ac:dyDescent="0.25">
      <c r="A4" s="4" t="s">
        <v>0</v>
      </c>
      <c r="B4" s="31" t="s">
        <v>124</v>
      </c>
      <c r="C4" s="31"/>
    </row>
    <row r="5" spans="1:7" x14ac:dyDescent="0.25">
      <c r="A5" s="4" t="s">
        <v>1</v>
      </c>
      <c r="B5" s="32" t="s">
        <v>125</v>
      </c>
      <c r="C5" s="32"/>
    </row>
    <row r="6" spans="1:7" x14ac:dyDescent="0.25">
      <c r="A6" s="4" t="s">
        <v>132</v>
      </c>
      <c r="B6" s="1"/>
      <c r="C6" s="3"/>
    </row>
    <row r="8" spans="1:7" x14ac:dyDescent="0.25">
      <c r="A8" s="28" t="s">
        <v>2</v>
      </c>
      <c r="B8" s="27"/>
      <c r="C8" s="28" t="s">
        <v>3</v>
      </c>
      <c r="D8" s="26" t="s">
        <v>127</v>
      </c>
      <c r="E8" s="27"/>
      <c r="F8" s="13" t="s">
        <v>4</v>
      </c>
    </row>
    <row r="9" spans="1:7" x14ac:dyDescent="0.25">
      <c r="A9" s="29"/>
      <c r="B9" s="27"/>
      <c r="C9" s="29"/>
      <c r="D9" s="14" t="s">
        <v>5</v>
      </c>
      <c r="E9" s="14" t="s">
        <v>6</v>
      </c>
      <c r="F9" s="13"/>
    </row>
    <row r="10" spans="1:7" x14ac:dyDescent="0.25">
      <c r="A10" s="10" t="s">
        <v>7</v>
      </c>
      <c r="B10" s="6" t="s">
        <v>8</v>
      </c>
      <c r="C10" s="5" t="s">
        <v>9</v>
      </c>
      <c r="D10" s="14" t="s">
        <v>9</v>
      </c>
      <c r="E10" s="14" t="s">
        <v>9</v>
      </c>
      <c r="F10" s="13" t="s">
        <v>9</v>
      </c>
    </row>
    <row r="11" spans="1:7" x14ac:dyDescent="0.25">
      <c r="A11" s="10" t="s">
        <v>10</v>
      </c>
      <c r="B11" s="6" t="s">
        <v>11</v>
      </c>
      <c r="C11" s="5" t="s">
        <v>12</v>
      </c>
      <c r="D11" s="15">
        <f>D12+D26+D40</f>
        <v>83550.03</v>
      </c>
      <c r="E11" s="15">
        <f>E12+E26+E40</f>
        <v>96005.16</v>
      </c>
      <c r="F11" s="7"/>
      <c r="G11" s="20"/>
    </row>
    <row r="12" spans="1:7" x14ac:dyDescent="0.25">
      <c r="A12" s="10" t="s">
        <v>13</v>
      </c>
      <c r="B12" s="6" t="s">
        <v>14</v>
      </c>
      <c r="C12" s="5" t="s">
        <v>12</v>
      </c>
      <c r="D12" s="15">
        <f>D13+D18+D20+D24+D25</f>
        <v>63077.860000000008</v>
      </c>
      <c r="E12" s="15">
        <f>E13+E18+E20+E24+E25</f>
        <v>73405.75</v>
      </c>
      <c r="F12" s="8"/>
      <c r="G12" s="20"/>
    </row>
    <row r="13" spans="1:7" x14ac:dyDescent="0.25">
      <c r="A13" s="10" t="s">
        <v>15</v>
      </c>
      <c r="B13" s="6" t="s">
        <v>16</v>
      </c>
      <c r="C13" s="5" t="s">
        <v>12</v>
      </c>
      <c r="D13" s="15">
        <f>SUM(D14:D16)</f>
        <v>5110.2700000000004</v>
      </c>
      <c r="E13" s="15">
        <f>SUM(E14:E16)</f>
        <v>8854.279999999997</v>
      </c>
      <c r="F13" s="7" t="s">
        <v>128</v>
      </c>
      <c r="G13" s="20"/>
    </row>
    <row r="14" spans="1:7" ht="27" x14ac:dyDescent="0.25">
      <c r="A14" s="10" t="s">
        <v>17</v>
      </c>
      <c r="B14" s="6" t="s">
        <v>18</v>
      </c>
      <c r="C14" s="5" t="s">
        <v>12</v>
      </c>
      <c r="D14" s="15">
        <v>4299</v>
      </c>
      <c r="E14" s="15">
        <v>2243.14</v>
      </c>
      <c r="F14" s="7"/>
      <c r="G14" s="20"/>
    </row>
    <row r="15" spans="1:7" x14ac:dyDescent="0.25">
      <c r="A15" s="10" t="s">
        <v>19</v>
      </c>
      <c r="B15" s="6" t="s">
        <v>20</v>
      </c>
      <c r="C15" s="5" t="s">
        <v>12</v>
      </c>
      <c r="D15" s="15"/>
      <c r="E15" s="16"/>
      <c r="F15" s="7"/>
      <c r="G15" s="20"/>
    </row>
    <row r="16" spans="1:7" ht="40.5" x14ac:dyDescent="0.25">
      <c r="A16" s="10" t="s">
        <v>21</v>
      </c>
      <c r="B16" s="6" t="s">
        <v>22</v>
      </c>
      <c r="C16" s="5" t="s">
        <v>12</v>
      </c>
      <c r="D16" s="15">
        <v>811.27</v>
      </c>
      <c r="E16" s="15">
        <f>125375.64-96813.44-13867.01-8084.05</f>
        <v>6611.1399999999967</v>
      </c>
      <c r="F16" s="7" t="s">
        <v>128</v>
      </c>
      <c r="G16" s="20"/>
    </row>
    <row r="17" spans="1:7" x14ac:dyDescent="0.25">
      <c r="A17" s="10" t="s">
        <v>23</v>
      </c>
      <c r="B17" s="6" t="s">
        <v>24</v>
      </c>
      <c r="C17" s="5" t="s">
        <v>12</v>
      </c>
      <c r="D17" s="15">
        <v>0</v>
      </c>
      <c r="E17" s="15">
        <f>2643.55+2659.78</f>
        <v>5303.33</v>
      </c>
      <c r="F17" s="7" t="s">
        <v>128</v>
      </c>
      <c r="G17" s="20"/>
    </row>
    <row r="18" spans="1:7" ht="54" x14ac:dyDescent="0.25">
      <c r="A18" s="10" t="s">
        <v>25</v>
      </c>
      <c r="B18" s="6" t="s">
        <v>26</v>
      </c>
      <c r="C18" s="5" t="s">
        <v>12</v>
      </c>
      <c r="D18" s="15">
        <v>28032.83</v>
      </c>
      <c r="E18" s="15">
        <v>31004</v>
      </c>
      <c r="F18" s="7" t="s">
        <v>123</v>
      </c>
      <c r="G18" s="20"/>
    </row>
    <row r="19" spans="1:7" x14ac:dyDescent="0.25">
      <c r="A19" s="10" t="s">
        <v>27</v>
      </c>
      <c r="B19" s="6" t="s">
        <v>24</v>
      </c>
      <c r="C19" s="5" t="s">
        <v>12</v>
      </c>
      <c r="D19" s="15"/>
      <c r="E19" s="15"/>
      <c r="F19" s="7"/>
      <c r="G19" s="20"/>
    </row>
    <row r="20" spans="1:7" x14ac:dyDescent="0.25">
      <c r="A20" s="10" t="s">
        <v>28</v>
      </c>
      <c r="B20" s="6" t="s">
        <v>29</v>
      </c>
      <c r="C20" s="5" t="s">
        <v>12</v>
      </c>
      <c r="D20" s="15">
        <f>27494.68+97.46</f>
        <v>27592.14</v>
      </c>
      <c r="E20" s="15">
        <f>1166.19+7070.13+27781.2-26221.48+13867.01+8084.05-161.31-2865.95+1166.19-23.13-758.43+E21</f>
        <v>31454.469999999998</v>
      </c>
      <c r="F20" s="7"/>
      <c r="G20" s="20"/>
    </row>
    <row r="21" spans="1:7" ht="27" x14ac:dyDescent="0.25">
      <c r="A21" s="10" t="s">
        <v>30</v>
      </c>
      <c r="B21" s="6" t="s">
        <v>31</v>
      </c>
      <c r="C21" s="5" t="s">
        <v>12</v>
      </c>
      <c r="D21" s="15">
        <v>2342.62</v>
      </c>
      <c r="E21" s="15">
        <v>2350</v>
      </c>
      <c r="F21" s="7"/>
      <c r="G21" s="20"/>
    </row>
    <row r="22" spans="1:7" x14ac:dyDescent="0.25">
      <c r="A22" s="10" t="s">
        <v>32</v>
      </c>
      <c r="B22" s="6" t="s">
        <v>33</v>
      </c>
      <c r="C22" s="5" t="s">
        <v>12</v>
      </c>
      <c r="D22" s="15">
        <v>12250</v>
      </c>
      <c r="E22" s="15">
        <v>13867.01</v>
      </c>
      <c r="F22" s="7"/>
      <c r="G22" s="20"/>
    </row>
    <row r="23" spans="1:7" x14ac:dyDescent="0.25">
      <c r="A23" s="10" t="s">
        <v>34</v>
      </c>
      <c r="B23" s="6" t="s">
        <v>35</v>
      </c>
      <c r="C23" s="5" t="s">
        <v>12</v>
      </c>
      <c r="D23" s="15">
        <f>D20-D21-D22</f>
        <v>12999.52</v>
      </c>
      <c r="E23" s="15">
        <f>E20-E21-E22</f>
        <v>15237.459999999997</v>
      </c>
      <c r="F23" s="7"/>
      <c r="G23" s="20"/>
    </row>
    <row r="24" spans="1:7" ht="27" x14ac:dyDescent="0.25">
      <c r="A24" s="10" t="s">
        <v>36</v>
      </c>
      <c r="B24" s="6" t="s">
        <v>37</v>
      </c>
      <c r="C24" s="5" t="s">
        <v>12</v>
      </c>
      <c r="D24" s="15"/>
      <c r="E24" s="15"/>
      <c r="F24" s="7"/>
      <c r="G24" s="20"/>
    </row>
    <row r="25" spans="1:7" x14ac:dyDescent="0.25">
      <c r="A25" s="10" t="s">
        <v>38</v>
      </c>
      <c r="B25" s="6" t="s">
        <v>39</v>
      </c>
      <c r="C25" s="5" t="s">
        <v>12</v>
      </c>
      <c r="D25" s="15">
        <v>2342.62</v>
      </c>
      <c r="E25" s="15">
        <v>2093</v>
      </c>
      <c r="F25" s="7"/>
      <c r="G25" s="20"/>
    </row>
    <row r="26" spans="1:7" x14ac:dyDescent="0.25">
      <c r="A26" s="10" t="s">
        <v>40</v>
      </c>
      <c r="B26" s="6" t="s">
        <v>41</v>
      </c>
      <c r="C26" s="5" t="s">
        <v>12</v>
      </c>
      <c r="D26" s="15">
        <v>20472.169999999998</v>
      </c>
      <c r="E26" s="15">
        <f>SUM(E27:E36)+E38+E39</f>
        <v>22599.41</v>
      </c>
      <c r="F26" s="7"/>
      <c r="G26" s="20"/>
    </row>
    <row r="27" spans="1:7" x14ac:dyDescent="0.25">
      <c r="A27" s="10" t="s">
        <v>42</v>
      </c>
      <c r="B27" s="6" t="s">
        <v>43</v>
      </c>
      <c r="C27" s="5" t="s">
        <v>12</v>
      </c>
      <c r="D27" s="15"/>
      <c r="E27" s="15"/>
      <c r="F27" s="7"/>
      <c r="G27" s="20"/>
    </row>
    <row r="28" spans="1:7" ht="27" x14ac:dyDescent="0.25">
      <c r="A28" s="10" t="s">
        <v>44</v>
      </c>
      <c r="B28" s="6" t="s">
        <v>45</v>
      </c>
      <c r="C28" s="5" t="s">
        <v>12</v>
      </c>
      <c r="D28" s="15"/>
      <c r="E28" s="15"/>
      <c r="F28" s="7"/>
      <c r="G28" s="20"/>
    </row>
    <row r="29" spans="1:7" x14ac:dyDescent="0.25">
      <c r="A29" s="10" t="s">
        <v>46</v>
      </c>
      <c r="B29" s="6" t="s">
        <v>47</v>
      </c>
      <c r="C29" s="5" t="s">
        <v>12</v>
      </c>
      <c r="D29" s="15">
        <v>315</v>
      </c>
      <c r="E29" s="15">
        <v>161.31</v>
      </c>
      <c r="F29" s="7"/>
      <c r="G29" s="20"/>
    </row>
    <row r="30" spans="1:7" x14ac:dyDescent="0.25">
      <c r="A30" s="10" t="s">
        <v>48</v>
      </c>
      <c r="B30" s="6" t="s">
        <v>49</v>
      </c>
      <c r="C30" s="5" t="s">
        <v>12</v>
      </c>
      <c r="D30" s="15">
        <v>8465.92</v>
      </c>
      <c r="E30" s="15">
        <v>9341.74</v>
      </c>
      <c r="F30" s="7"/>
      <c r="G30" s="20"/>
    </row>
    <row r="31" spans="1:7" ht="40.5" x14ac:dyDescent="0.25">
      <c r="A31" s="10" t="s">
        <v>50</v>
      </c>
      <c r="B31" s="6" t="s">
        <v>51</v>
      </c>
      <c r="C31" s="5" t="s">
        <v>12</v>
      </c>
      <c r="D31" s="15"/>
      <c r="E31" s="15"/>
      <c r="F31" s="7"/>
      <c r="G31" s="20"/>
    </row>
    <row r="32" spans="1:7" x14ac:dyDescent="0.25">
      <c r="A32" s="10" t="s">
        <v>52</v>
      </c>
      <c r="B32" s="6" t="s">
        <v>53</v>
      </c>
      <c r="C32" s="5" t="s">
        <v>12</v>
      </c>
      <c r="D32" s="15">
        <v>5981.2</v>
      </c>
      <c r="E32" s="15">
        <v>5110.41</v>
      </c>
      <c r="F32" s="7"/>
      <c r="G32" s="20"/>
    </row>
    <row r="33" spans="1:9" x14ac:dyDescent="0.25">
      <c r="A33" s="10" t="s">
        <v>54</v>
      </c>
      <c r="B33" s="6" t="s">
        <v>55</v>
      </c>
      <c r="C33" s="5" t="s">
        <v>12</v>
      </c>
      <c r="D33" s="15"/>
      <c r="E33" s="15"/>
      <c r="F33" s="7"/>
      <c r="G33" s="20"/>
    </row>
    <row r="34" spans="1:9" x14ac:dyDescent="0.25">
      <c r="A34" s="10" t="s">
        <v>56</v>
      </c>
      <c r="B34" s="6" t="s">
        <v>57</v>
      </c>
      <c r="C34" s="5" t="s">
        <v>12</v>
      </c>
      <c r="D34" s="15">
        <v>585.65</v>
      </c>
      <c r="E34" s="15"/>
      <c r="F34" s="7"/>
      <c r="G34" s="20"/>
    </row>
    <row r="35" spans="1:9" ht="81" x14ac:dyDescent="0.25">
      <c r="A35" s="10" t="s">
        <v>58</v>
      </c>
      <c r="B35" s="6" t="s">
        <v>59</v>
      </c>
      <c r="C35" s="5" t="s">
        <v>12</v>
      </c>
      <c r="D35" s="15">
        <f>124.4</f>
        <v>124.4</v>
      </c>
      <c r="E35" s="15">
        <v>2865.95</v>
      </c>
      <c r="F35" s="7" t="s">
        <v>129</v>
      </c>
      <c r="G35" s="20"/>
    </row>
    <row r="36" spans="1:9" ht="40.5" x14ac:dyDescent="0.25">
      <c r="A36" s="10" t="s">
        <v>60</v>
      </c>
      <c r="B36" s="6" t="s">
        <v>61</v>
      </c>
      <c r="C36" s="5" t="s">
        <v>12</v>
      </c>
      <c r="D36" s="15"/>
      <c r="E36" s="15"/>
      <c r="F36" s="7"/>
      <c r="G36" s="20"/>
    </row>
    <row r="37" spans="1:9" ht="27" x14ac:dyDescent="0.25">
      <c r="A37" s="10" t="s">
        <v>62</v>
      </c>
      <c r="B37" s="6" t="s">
        <v>63</v>
      </c>
      <c r="C37" s="5" t="s">
        <v>64</v>
      </c>
      <c r="D37" s="15"/>
      <c r="E37" s="15"/>
      <c r="F37" s="7"/>
      <c r="G37" s="20"/>
    </row>
    <row r="38" spans="1:9" ht="81" x14ac:dyDescent="0.25">
      <c r="A38" s="10" t="s">
        <v>65</v>
      </c>
      <c r="B38" s="6" t="s">
        <v>66</v>
      </c>
      <c r="C38" s="5" t="s">
        <v>12</v>
      </c>
      <c r="D38" s="15"/>
      <c r="E38" s="15"/>
      <c r="F38" s="7"/>
      <c r="G38" s="20"/>
    </row>
    <row r="39" spans="1:9" ht="94.5" x14ac:dyDescent="0.25">
      <c r="A39" s="10" t="s">
        <v>67</v>
      </c>
      <c r="B39" s="6" t="s">
        <v>68</v>
      </c>
      <c r="C39" s="5" t="s">
        <v>12</v>
      </c>
      <c r="D39" s="15">
        <f>5016.86</f>
        <v>5016.8599999999997</v>
      </c>
      <c r="E39" s="15">
        <v>5120</v>
      </c>
      <c r="F39" s="7" t="s">
        <v>130</v>
      </c>
      <c r="G39" s="20"/>
    </row>
    <row r="40" spans="1:9" ht="40.5" x14ac:dyDescent="0.25">
      <c r="A40" s="10" t="s">
        <v>69</v>
      </c>
      <c r="B40" s="6" t="s">
        <v>70</v>
      </c>
      <c r="C40" s="5" t="s">
        <v>12</v>
      </c>
      <c r="D40" s="15"/>
      <c r="E40" s="15"/>
      <c r="F40" s="7"/>
      <c r="G40" s="20"/>
    </row>
    <row r="41" spans="1:9" ht="27" x14ac:dyDescent="0.25">
      <c r="A41" s="10" t="s">
        <v>71</v>
      </c>
      <c r="B41" s="6" t="s">
        <v>72</v>
      </c>
      <c r="C41" s="5" t="s">
        <v>12</v>
      </c>
      <c r="D41" s="15"/>
      <c r="E41" s="15">
        <f>E19+E17+E15</f>
        <v>5303.33</v>
      </c>
      <c r="F41" s="7" t="s">
        <v>128</v>
      </c>
      <c r="G41" s="20"/>
    </row>
    <row r="42" spans="1:9" ht="27" x14ac:dyDescent="0.25">
      <c r="A42" s="10" t="s">
        <v>73</v>
      </c>
      <c r="B42" s="6" t="s">
        <v>74</v>
      </c>
      <c r="C42" s="5" t="s">
        <v>12</v>
      </c>
      <c r="D42" s="15">
        <v>33887.879999999997</v>
      </c>
      <c r="E42" s="15">
        <v>45392.13</v>
      </c>
      <c r="F42" s="7"/>
      <c r="G42" s="20"/>
    </row>
    <row r="43" spans="1:9" ht="27" x14ac:dyDescent="0.25">
      <c r="A43" s="10" t="s">
        <v>13</v>
      </c>
      <c r="B43" s="6" t="s">
        <v>75</v>
      </c>
      <c r="C43" s="5" t="s">
        <v>76</v>
      </c>
      <c r="D43" s="15">
        <v>17.52</v>
      </c>
      <c r="E43" s="15">
        <v>24.951160000000002</v>
      </c>
      <c r="F43" s="7"/>
      <c r="G43" s="20"/>
      <c r="H43" s="20"/>
      <c r="I43" s="20"/>
    </row>
    <row r="44" spans="1:9" ht="54" x14ac:dyDescent="0.25">
      <c r="A44" s="10" t="s">
        <v>40</v>
      </c>
      <c r="B44" s="6" t="s">
        <v>77</v>
      </c>
      <c r="C44" s="5" t="s">
        <v>12</v>
      </c>
      <c r="D44" s="15">
        <v>1.9343900000000001</v>
      </c>
      <c r="E44" s="15">
        <f>E42/E43/1000</f>
        <v>1.8192392658297247</v>
      </c>
      <c r="F44" s="7"/>
      <c r="G44" s="20"/>
    </row>
    <row r="45" spans="1:9" ht="40.5" x14ac:dyDescent="0.25">
      <c r="A45" s="10" t="s">
        <v>78</v>
      </c>
      <c r="B45" s="6" t="s">
        <v>79</v>
      </c>
      <c r="C45" s="5" t="s">
        <v>9</v>
      </c>
      <c r="D45" s="15" t="s">
        <v>9</v>
      </c>
      <c r="E45" s="15" t="s">
        <v>9</v>
      </c>
      <c r="F45" s="7"/>
      <c r="G45" s="20"/>
      <c r="H45" s="20"/>
    </row>
    <row r="46" spans="1:9" x14ac:dyDescent="0.25">
      <c r="A46" s="10" t="s">
        <v>10</v>
      </c>
      <c r="B46" s="6" t="s">
        <v>80</v>
      </c>
      <c r="C46" s="5" t="s">
        <v>81</v>
      </c>
      <c r="D46" s="15"/>
      <c r="E46" s="17">
        <f>[1]Лист1!$F$47</f>
        <v>127</v>
      </c>
      <c r="F46" s="7"/>
      <c r="G46" s="20"/>
    </row>
    <row r="47" spans="1:9" x14ac:dyDescent="0.25">
      <c r="A47" s="10" t="s">
        <v>82</v>
      </c>
      <c r="B47" s="6" t="s">
        <v>83</v>
      </c>
      <c r="C47" s="5" t="s">
        <v>84</v>
      </c>
      <c r="D47" s="15"/>
      <c r="E47" s="17">
        <f>[1]Лист1!$F$48</f>
        <v>379.02</v>
      </c>
      <c r="F47" s="7"/>
      <c r="G47" s="20"/>
    </row>
    <row r="48" spans="1:9" ht="30" x14ac:dyDescent="0.25">
      <c r="A48" s="10" t="s">
        <v>106</v>
      </c>
      <c r="B48" s="12" t="s">
        <v>102</v>
      </c>
      <c r="C48" s="25" t="s">
        <v>103</v>
      </c>
      <c r="D48" s="18"/>
      <c r="E48" s="24">
        <v>246</v>
      </c>
      <c r="F48" s="7"/>
      <c r="G48" s="20"/>
    </row>
    <row r="49" spans="1:7" ht="30" x14ac:dyDescent="0.25">
      <c r="A49" s="10" t="s">
        <v>107</v>
      </c>
      <c r="B49" s="12" t="s">
        <v>104</v>
      </c>
      <c r="C49" s="25" t="s">
        <v>103</v>
      </c>
      <c r="D49" s="18"/>
      <c r="E49" s="24">
        <v>71</v>
      </c>
      <c r="F49" s="7"/>
      <c r="G49" s="20"/>
    </row>
    <row r="50" spans="1:7" ht="30" x14ac:dyDescent="0.25">
      <c r="A50" s="10" t="s">
        <v>108</v>
      </c>
      <c r="B50" s="12" t="s">
        <v>105</v>
      </c>
      <c r="C50" s="25" t="s">
        <v>103</v>
      </c>
      <c r="D50" s="18"/>
      <c r="E50" s="19">
        <v>62.02</v>
      </c>
      <c r="F50" s="7"/>
      <c r="G50" s="20"/>
    </row>
    <row r="51" spans="1:7" ht="27" x14ac:dyDescent="0.25">
      <c r="A51" s="10" t="s">
        <v>85</v>
      </c>
      <c r="B51" s="6" t="s">
        <v>86</v>
      </c>
      <c r="C51" s="23" t="s">
        <v>87</v>
      </c>
      <c r="D51" s="15"/>
      <c r="E51" s="17">
        <v>1021.78</v>
      </c>
      <c r="F51" s="7"/>
      <c r="G51" s="20"/>
    </row>
    <row r="52" spans="1:7" ht="30" x14ac:dyDescent="0.25">
      <c r="A52" s="10" t="s">
        <v>109</v>
      </c>
      <c r="B52" s="12" t="s">
        <v>111</v>
      </c>
      <c r="C52" s="25" t="s">
        <v>87</v>
      </c>
      <c r="D52" s="18"/>
      <c r="E52" s="19">
        <v>764.98</v>
      </c>
      <c r="F52" s="7"/>
      <c r="G52" s="20"/>
    </row>
    <row r="53" spans="1:7" ht="30" x14ac:dyDescent="0.25">
      <c r="A53" s="10" t="s">
        <v>110</v>
      </c>
      <c r="B53" s="12" t="s">
        <v>112</v>
      </c>
      <c r="C53" s="25" t="s">
        <v>87</v>
      </c>
      <c r="D53" s="18"/>
      <c r="E53" s="19">
        <v>256.8</v>
      </c>
      <c r="F53" s="7"/>
      <c r="G53" s="20"/>
    </row>
    <row r="54" spans="1:7" x14ac:dyDescent="0.25">
      <c r="A54" s="10" t="s">
        <v>88</v>
      </c>
      <c r="B54" s="6" t="s">
        <v>89</v>
      </c>
      <c r="C54" s="23" t="s">
        <v>87</v>
      </c>
      <c r="D54" s="15"/>
      <c r="E54" s="17"/>
      <c r="F54" s="7"/>
      <c r="G54" s="20"/>
    </row>
    <row r="55" spans="1:7" ht="30" x14ac:dyDescent="0.25">
      <c r="A55" s="10" t="s">
        <v>113</v>
      </c>
      <c r="B55" s="12" t="s">
        <v>116</v>
      </c>
      <c r="C55" s="25" t="s">
        <v>87</v>
      </c>
      <c r="D55" s="18"/>
      <c r="E55" s="19">
        <v>2433.4</v>
      </c>
      <c r="F55" s="7"/>
      <c r="G55" s="20"/>
    </row>
    <row r="56" spans="1:7" ht="30" x14ac:dyDescent="0.25">
      <c r="A56" s="10" t="s">
        <v>114</v>
      </c>
      <c r="B56" s="12" t="s">
        <v>117</v>
      </c>
      <c r="C56" s="25" t="s">
        <v>87</v>
      </c>
      <c r="D56" s="18"/>
      <c r="E56" s="19">
        <v>0</v>
      </c>
      <c r="F56" s="7"/>
      <c r="G56" s="20"/>
    </row>
    <row r="57" spans="1:7" ht="30" x14ac:dyDescent="0.25">
      <c r="A57" s="10" t="s">
        <v>115</v>
      </c>
      <c r="B57" s="12" t="s">
        <v>118</v>
      </c>
      <c r="C57" s="25" t="s">
        <v>87</v>
      </c>
      <c r="D57" s="18"/>
      <c r="E57" s="19">
        <v>1508.5</v>
      </c>
      <c r="F57" s="9"/>
      <c r="G57" s="20"/>
    </row>
    <row r="58" spans="1:7" x14ac:dyDescent="0.25">
      <c r="A58" s="10" t="s">
        <v>90</v>
      </c>
      <c r="B58" s="6" t="s">
        <v>91</v>
      </c>
      <c r="C58" s="23" t="s">
        <v>92</v>
      </c>
      <c r="D58" s="15"/>
      <c r="E58" s="17">
        <v>316.49</v>
      </c>
      <c r="F58" s="9"/>
      <c r="G58" s="20"/>
    </row>
    <row r="59" spans="1:7" ht="30" x14ac:dyDescent="0.25">
      <c r="A59" s="10" t="s">
        <v>121</v>
      </c>
      <c r="B59" s="12" t="s">
        <v>119</v>
      </c>
      <c r="C59" s="25" t="s">
        <v>92</v>
      </c>
      <c r="D59" s="18"/>
      <c r="E59" s="19">
        <v>218.73</v>
      </c>
      <c r="F59" s="9"/>
      <c r="G59" s="20"/>
    </row>
    <row r="60" spans="1:7" ht="30" x14ac:dyDescent="0.25">
      <c r="A60" s="10" t="s">
        <v>122</v>
      </c>
      <c r="B60" s="12" t="s">
        <v>120</v>
      </c>
      <c r="C60" s="25" t="s">
        <v>92</v>
      </c>
      <c r="D60" s="18"/>
      <c r="E60" s="19">
        <v>97.76</v>
      </c>
      <c r="F60" s="9"/>
      <c r="G60" s="20"/>
    </row>
    <row r="61" spans="1:7" x14ac:dyDescent="0.25">
      <c r="A61" s="10" t="s">
        <v>93</v>
      </c>
      <c r="B61" s="6" t="s">
        <v>94</v>
      </c>
      <c r="C61" s="23" t="s">
        <v>95</v>
      </c>
      <c r="D61" s="15"/>
      <c r="E61" s="19">
        <v>98.04</v>
      </c>
      <c r="F61" s="9"/>
      <c r="G61" s="20"/>
    </row>
    <row r="62" spans="1:7" ht="27" x14ac:dyDescent="0.25">
      <c r="A62" s="10" t="s">
        <v>96</v>
      </c>
      <c r="B62" s="6" t="s">
        <v>97</v>
      </c>
      <c r="C62" s="5" t="s">
        <v>12</v>
      </c>
      <c r="D62" s="15"/>
      <c r="E62" s="21">
        <v>20690.900000000001</v>
      </c>
      <c r="F62" s="9"/>
      <c r="G62" s="20"/>
    </row>
    <row r="63" spans="1:7" x14ac:dyDescent="0.25">
      <c r="A63" s="10" t="s">
        <v>98</v>
      </c>
      <c r="B63" s="6" t="s">
        <v>99</v>
      </c>
      <c r="C63" s="5" t="s">
        <v>12</v>
      </c>
      <c r="D63" s="15"/>
      <c r="E63" s="17">
        <v>0</v>
      </c>
      <c r="F63" s="9"/>
      <c r="G63" s="20"/>
    </row>
    <row r="64" spans="1:7" ht="27" x14ac:dyDescent="0.25">
      <c r="A64" s="10" t="s">
        <v>100</v>
      </c>
      <c r="B64" s="6" t="s">
        <v>101</v>
      </c>
      <c r="C64" s="5" t="s">
        <v>95</v>
      </c>
      <c r="D64" s="15">
        <v>4.0599999999999996</v>
      </c>
      <c r="E64" s="15" t="s">
        <v>9</v>
      </c>
      <c r="F64" s="13" t="s">
        <v>9</v>
      </c>
      <c r="G64" s="20"/>
    </row>
    <row r="66" spans="1:3" x14ac:dyDescent="0.25">
      <c r="A66" s="2"/>
      <c r="B66" s="2"/>
      <c r="C66" s="2"/>
    </row>
  </sheetData>
  <mergeCells count="7">
    <mergeCell ref="D8:E8"/>
    <mergeCell ref="A8:A9"/>
    <mergeCell ref="A2:C2"/>
    <mergeCell ref="B8:B9"/>
    <mergeCell ref="C8:C9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pei</cp:lastModifiedBy>
  <dcterms:created xsi:type="dcterms:W3CDTF">2015-04-09T12:38:03Z</dcterms:created>
  <dcterms:modified xsi:type="dcterms:W3CDTF">2016-03-01T05:16:19Z</dcterms:modified>
</cp:coreProperties>
</file>